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WCD\Desktop\VCAP AC Info\Data Management\TAC and SC Items\"/>
    </mc:Choice>
  </mc:AlternateContent>
  <xr:revisionPtr revIDLastSave="0" documentId="13_ncr:1_{FA642224-8927-441A-B6C5-0DD6F5F07676}" xr6:coauthVersionLast="47" xr6:coauthVersionMax="47" xr10:uidLastSave="{00000000-0000-0000-0000-000000000000}"/>
  <bookViews>
    <workbookView xWindow="28680" yWindow="-120" windowWidth="29040" windowHeight="15720" xr2:uid="{5747AB05-99BD-45C4-BF18-11B4A0E23A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B10" i="1" l="1"/>
  <c r="B13" i="1" l="1"/>
  <c r="B20" i="1" s="1"/>
  <c r="B22" i="1" s="1"/>
</calcChain>
</file>

<file path=xl/sharedStrings.xml><?xml version="1.0" encoding="utf-8"?>
<sst xmlns="http://schemas.openxmlformats.org/spreadsheetml/2006/main" count="52" uniqueCount="42">
  <si>
    <t>1" storm =</t>
  </si>
  <si>
    <t>Impervious Rv =</t>
  </si>
  <si>
    <t>Pervious Rv =</t>
  </si>
  <si>
    <t>Forest/Open Space - A Soils</t>
  </si>
  <si>
    <t>Forest/Open Space - B Soils</t>
  </si>
  <si>
    <t>Forest/Open Space - C Soils</t>
  </si>
  <si>
    <t>Forest/Open Space - D Soils</t>
  </si>
  <si>
    <t>Managed Turf - A Soils</t>
  </si>
  <si>
    <t>Managed Turf - B Soils</t>
  </si>
  <si>
    <t>Managed Turf - C Soils</t>
  </si>
  <si>
    <t>Managed Turf - D Soils</t>
  </si>
  <si>
    <t>No Pervious Cover</t>
  </si>
  <si>
    <t>Treatment Volume =</t>
  </si>
  <si>
    <t>Variable</t>
  </si>
  <si>
    <t>Value</t>
  </si>
  <si>
    <t>Unit</t>
  </si>
  <si>
    <t>ft.</t>
  </si>
  <si>
    <t>sq.ft.</t>
  </si>
  <si>
    <t>unitless</t>
  </si>
  <si>
    <t>cu.ft.</t>
  </si>
  <si>
    <t>in/hr</t>
  </si>
  <si>
    <r>
      <t xml:space="preserve">Impervious CDA entering practice </t>
    </r>
    <r>
      <rPr>
        <b/>
        <sz val="14"/>
        <color theme="1"/>
        <rFont val="Arial"/>
        <family val="2"/>
      </rPr>
      <t>(enter square footage)</t>
    </r>
    <r>
      <rPr>
        <sz val="14"/>
        <color theme="1"/>
        <rFont val="Arial"/>
        <family val="2"/>
      </rPr>
      <t xml:space="preserve"> =</t>
    </r>
  </si>
  <si>
    <r>
      <t xml:space="preserve">Pervious CDA entering practice </t>
    </r>
    <r>
      <rPr>
        <b/>
        <sz val="14"/>
        <color theme="1"/>
        <rFont val="Arial"/>
        <family val="2"/>
      </rPr>
      <t>(enter square footage)</t>
    </r>
    <r>
      <rPr>
        <sz val="14"/>
        <color theme="1"/>
        <rFont val="Arial"/>
        <family val="2"/>
      </rPr>
      <t xml:space="preserve"> =</t>
    </r>
  </si>
  <si>
    <r>
      <t xml:space="preserve">Soil Type of Pervious CDA </t>
    </r>
    <r>
      <rPr>
        <b/>
        <sz val="14"/>
        <color theme="1"/>
        <rFont val="Arial"/>
        <family val="2"/>
      </rPr>
      <t>(select one from dropdown menu):</t>
    </r>
  </si>
  <si>
    <r>
      <t xml:space="preserve">Infiltration Rate </t>
    </r>
    <r>
      <rPr>
        <b/>
        <sz val="14"/>
        <color theme="1"/>
        <rFont val="Arial"/>
        <family val="2"/>
      </rPr>
      <t>(enter inches per hour)</t>
    </r>
    <r>
      <rPr>
        <sz val="14"/>
        <color theme="1"/>
        <rFont val="Arial"/>
        <family val="2"/>
      </rPr>
      <t xml:space="preserve"> =</t>
    </r>
  </si>
  <si>
    <t>Basic Infiltration Practice Size Calculator</t>
  </si>
  <si>
    <t>Ponding Porosity =</t>
  </si>
  <si>
    <t>Gravel Porosity =</t>
  </si>
  <si>
    <t>Runoff storage depth of practice =</t>
  </si>
  <si>
    <t>Tv =</t>
  </si>
  <si>
    <t>Ds =</t>
  </si>
  <si>
    <r>
      <t xml:space="preserve">Ponding Depth </t>
    </r>
    <r>
      <rPr>
        <i/>
        <sz val="14"/>
        <color theme="1"/>
        <rFont val="Arial"/>
        <family val="2"/>
      </rPr>
      <t>if applicable</t>
    </r>
    <r>
      <rPr>
        <sz val="14"/>
        <color theme="1"/>
        <rFont val="Arial"/>
        <family val="2"/>
      </rPr>
      <t xml:space="preserve"> (enter inches) =</t>
    </r>
  </si>
  <si>
    <t>Gravel Depth (enter inches) =</t>
  </si>
  <si>
    <t>in.</t>
  </si>
  <si>
    <t>Minimum Required Surface Area of Practice =</t>
  </si>
  <si>
    <t>Green Cells Require Numerical Entry</t>
  </si>
  <si>
    <t>Grey Cell Requires Selection from Dropdown Menu</t>
  </si>
  <si>
    <t>Answers for VCAP Application</t>
  </si>
  <si>
    <t>Mixed Open - A Soils</t>
  </si>
  <si>
    <t>Mixed Open - B Soils</t>
  </si>
  <si>
    <t>Mixed Open - C Soils</t>
  </si>
  <si>
    <t>Mixed Open - D Soils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</si>
</sst>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/>
    <xf numFmtId="0" fontId="4" fillId="3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1" fontId="2" fillId="5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2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7C5B-00DC-47F2-B4A0-4459FD6A2E29}">
  <dimension ref="A1:P22"/>
  <sheetViews>
    <sheetView tabSelected="1" workbookViewId="0">
      <selection activeCell="B30" sqref="B30"/>
    </sheetView>
  </sheetViews>
  <sheetFormatPr defaultRowHeight="17.399999999999999" x14ac:dyDescent="0.3"/>
  <cols>
    <col min="1" max="1" width="78.5546875" style="2" customWidth="1"/>
    <col min="2" max="2" width="18.5546875" style="6" customWidth="1"/>
    <col min="3" max="3" width="18.5546875" style="24" customWidth="1"/>
    <col min="4" max="14" width="8.88671875" style="2"/>
    <col min="15" max="15" width="36" style="2" hidden="1" customWidth="1"/>
    <col min="16" max="16" width="7.33203125" style="2" hidden="1" customWidth="1"/>
    <col min="17" max="16384" width="8.88671875" style="2"/>
  </cols>
  <sheetData>
    <row r="1" spans="1:16" x14ac:dyDescent="0.3">
      <c r="A1" s="29" t="s">
        <v>25</v>
      </c>
      <c r="B1" s="30"/>
      <c r="C1" s="31"/>
      <c r="O1" s="2" t="s">
        <v>3</v>
      </c>
      <c r="P1" s="2">
        <v>0.02</v>
      </c>
    </row>
    <row r="2" spans="1:16" x14ac:dyDescent="0.3">
      <c r="A2" s="3" t="s">
        <v>35</v>
      </c>
      <c r="B2" s="32" t="s">
        <v>37</v>
      </c>
      <c r="C2" s="33"/>
      <c r="O2" s="2" t="s">
        <v>4</v>
      </c>
      <c r="P2" s="2">
        <v>0.03</v>
      </c>
    </row>
    <row r="3" spans="1:16" ht="18" thickBot="1" x14ac:dyDescent="0.35">
      <c r="A3" s="4" t="s">
        <v>36</v>
      </c>
      <c r="B3" s="34"/>
      <c r="C3" s="35"/>
      <c r="O3" s="2" t="s">
        <v>5</v>
      </c>
      <c r="P3" s="2">
        <v>0.04</v>
      </c>
    </row>
    <row r="4" spans="1:16" ht="9.6" customHeight="1" thickBot="1" x14ac:dyDescent="0.35">
      <c r="A4" s="5"/>
      <c r="C4" s="7"/>
      <c r="O4" s="2" t="s">
        <v>6</v>
      </c>
      <c r="P4" s="2">
        <v>0.05</v>
      </c>
    </row>
    <row r="5" spans="1:16" x14ac:dyDescent="0.3">
      <c r="A5" s="8" t="s">
        <v>13</v>
      </c>
      <c r="B5" s="9" t="s">
        <v>14</v>
      </c>
      <c r="C5" s="10" t="s">
        <v>15</v>
      </c>
      <c r="O5" s="2" t="s">
        <v>38</v>
      </c>
      <c r="P5" s="2">
        <v>0.08</v>
      </c>
    </row>
    <row r="6" spans="1:16" hidden="1" x14ac:dyDescent="0.3">
      <c r="A6" s="11" t="s">
        <v>0</v>
      </c>
      <c r="B6" s="12">
        <v>8.3299999999999999E-2</v>
      </c>
      <c r="C6" s="13" t="s">
        <v>16</v>
      </c>
      <c r="O6" s="2" t="s">
        <v>39</v>
      </c>
      <c r="P6" s="2">
        <v>0.11</v>
      </c>
    </row>
    <row r="7" spans="1:16" x14ac:dyDescent="0.3">
      <c r="A7" s="11" t="s">
        <v>21</v>
      </c>
      <c r="B7" s="25">
        <v>0</v>
      </c>
      <c r="C7" s="13" t="s">
        <v>17</v>
      </c>
      <c r="O7" s="2" t="s">
        <v>40</v>
      </c>
      <c r="P7" s="2">
        <v>0.13</v>
      </c>
    </row>
    <row r="8" spans="1:16" hidden="1" x14ac:dyDescent="0.3">
      <c r="A8" s="11" t="s">
        <v>1</v>
      </c>
      <c r="B8" s="26">
        <v>0.95</v>
      </c>
      <c r="C8" s="13" t="s">
        <v>18</v>
      </c>
      <c r="O8" s="2" t="s">
        <v>41</v>
      </c>
      <c r="P8" s="2">
        <v>0.15</v>
      </c>
    </row>
    <row r="9" spans="1:16" x14ac:dyDescent="0.3">
      <c r="A9" s="11" t="s">
        <v>22</v>
      </c>
      <c r="B9" s="25">
        <v>0</v>
      </c>
      <c r="C9" s="13" t="s">
        <v>17</v>
      </c>
      <c r="O9" s="2" t="s">
        <v>7</v>
      </c>
      <c r="P9" s="2">
        <v>0.15</v>
      </c>
    </row>
    <row r="10" spans="1:16" hidden="1" x14ac:dyDescent="0.3">
      <c r="A10" s="11" t="s">
        <v>2</v>
      </c>
      <c r="B10" s="12">
        <f>VLOOKUP(B11,O1:P13,2,)</f>
        <v>0</v>
      </c>
      <c r="C10" s="13" t="s">
        <v>18</v>
      </c>
      <c r="O10" s="2" t="s">
        <v>8</v>
      </c>
      <c r="P10" s="2">
        <v>0.2</v>
      </c>
    </row>
    <row r="11" spans="1:16" x14ac:dyDescent="0.3">
      <c r="A11" s="11" t="s">
        <v>23</v>
      </c>
      <c r="B11" s="36" t="s">
        <v>11</v>
      </c>
      <c r="C11" s="37"/>
      <c r="O11" s="2" t="s">
        <v>9</v>
      </c>
      <c r="P11" s="2">
        <v>0.22</v>
      </c>
    </row>
    <row r="12" spans="1:16" x14ac:dyDescent="0.3">
      <c r="A12" s="11" t="s">
        <v>24</v>
      </c>
      <c r="B12" s="27">
        <v>1</v>
      </c>
      <c r="C12" s="13" t="s">
        <v>20</v>
      </c>
      <c r="O12" s="2" t="s">
        <v>10</v>
      </c>
      <c r="P12" s="2">
        <v>0.25</v>
      </c>
    </row>
    <row r="13" spans="1:16" ht="18" thickBot="1" x14ac:dyDescent="0.35">
      <c r="A13" s="14" t="s">
        <v>12</v>
      </c>
      <c r="B13" s="15">
        <f>((B7*B8)+(B9*B10))*B6</f>
        <v>0</v>
      </c>
      <c r="C13" s="16" t="s">
        <v>19</v>
      </c>
      <c r="O13" s="2" t="s">
        <v>11</v>
      </c>
      <c r="P13" s="2">
        <v>0</v>
      </c>
    </row>
    <row r="14" spans="1:16" ht="9.6" customHeight="1" thickBot="1" x14ac:dyDescent="0.35">
      <c r="A14" s="5"/>
      <c r="B14" s="2"/>
      <c r="C14" s="17"/>
    </row>
    <row r="15" spans="1:16" ht="18" x14ac:dyDescent="0.35">
      <c r="A15" s="18" t="s">
        <v>31</v>
      </c>
      <c r="B15" s="28">
        <v>6</v>
      </c>
      <c r="C15" s="1" t="s">
        <v>33</v>
      </c>
    </row>
    <row r="16" spans="1:16" hidden="1" x14ac:dyDescent="0.3">
      <c r="A16" s="19" t="s">
        <v>26</v>
      </c>
      <c r="B16" s="26">
        <v>1</v>
      </c>
      <c r="C16" s="13" t="s">
        <v>18</v>
      </c>
    </row>
    <row r="17" spans="1:3" x14ac:dyDescent="0.3">
      <c r="A17" s="19" t="s">
        <v>32</v>
      </c>
      <c r="B17" s="25">
        <v>32</v>
      </c>
      <c r="C17" s="13" t="s">
        <v>33</v>
      </c>
    </row>
    <row r="18" spans="1:3" hidden="1" x14ac:dyDescent="0.3">
      <c r="A18" s="19" t="s">
        <v>27</v>
      </c>
      <c r="B18" s="12">
        <v>0.4</v>
      </c>
      <c r="C18" s="13" t="s">
        <v>18</v>
      </c>
    </row>
    <row r="19" spans="1:3" hidden="1" x14ac:dyDescent="0.3">
      <c r="A19" s="19" t="s">
        <v>28</v>
      </c>
      <c r="B19" s="12">
        <f>(B15*B16)+(B17*B18)</f>
        <v>18.8</v>
      </c>
      <c r="C19" s="13" t="s">
        <v>33</v>
      </c>
    </row>
    <row r="20" spans="1:3" hidden="1" x14ac:dyDescent="0.3">
      <c r="A20" s="19" t="s">
        <v>29</v>
      </c>
      <c r="B20" s="20">
        <f>B13</f>
        <v>0</v>
      </c>
      <c r="C20" s="13" t="s">
        <v>19</v>
      </c>
    </row>
    <row r="21" spans="1:3" hidden="1" x14ac:dyDescent="0.3">
      <c r="A21" s="19" t="s">
        <v>30</v>
      </c>
      <c r="B21" s="21">
        <f>B19/12</f>
        <v>1.5666666666666667</v>
      </c>
      <c r="C21" s="13" t="s">
        <v>16</v>
      </c>
    </row>
    <row r="22" spans="1:3" ht="18" thickBot="1" x14ac:dyDescent="0.35">
      <c r="A22" s="22" t="s">
        <v>34</v>
      </c>
      <c r="B22" s="15">
        <f>B20/B21</f>
        <v>0</v>
      </c>
      <c r="C22" s="23" t="s">
        <v>17</v>
      </c>
    </row>
  </sheetData>
  <sheetProtection algorithmName="SHA-512" hashValue="KevOJJOsB+Jl2QepDn6A3F4YzOqvgkmKAZ24244CXxEhzdIvX5+TLbZmNtOw2haodkOlMPt/2R1vVWAyKhcO+Q==" saltValue="MFDQMQ9dU3BxunlwA7QwLw==" spinCount="100000" sheet="1" objects="1" scenarios="1"/>
  <mergeCells count="3">
    <mergeCell ref="A1:C1"/>
    <mergeCell ref="B2:C3"/>
    <mergeCell ref="B11:C11"/>
  </mergeCells>
  <dataValidations count="1">
    <dataValidation type="list" allowBlank="1" showInputMessage="1" showErrorMessage="1" sqref="B11" xr:uid="{4FC8A36A-500D-4A4E-ACDC-B026387E9399}">
      <formula1>$O$1:$O$13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 Tyree</dc:creator>
  <cp:lastModifiedBy>Kendall Tyree</cp:lastModifiedBy>
  <dcterms:created xsi:type="dcterms:W3CDTF">2024-01-22T19:23:43Z</dcterms:created>
  <dcterms:modified xsi:type="dcterms:W3CDTF">2024-06-12T16:44:48Z</dcterms:modified>
</cp:coreProperties>
</file>